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sna/Documents/Vesna/conferences/Medami_2020/"/>
    </mc:Choice>
  </mc:AlternateContent>
  <xr:revisionPtr revIDLastSave="0" documentId="8_{699E91A3-9B0D-F841-B68F-74DBC1392584}" xr6:coauthVersionLast="45" xr6:coauthVersionMax="45" xr10:uidLastSave="{00000000-0000-0000-0000-000000000000}"/>
  <bookViews>
    <workbookView xWindow="29860" yWindow="460" windowWidth="28040" windowHeight="17040" xr2:uid="{F48A9674-BFA8-AC47-8892-DEAC7FC1AD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  <c r="F10" i="1"/>
  <c r="B3" i="1"/>
  <c r="C3" i="1"/>
  <c r="C78" i="1"/>
  <c r="C70" i="1"/>
  <c r="C57" i="1"/>
  <c r="C49" i="1"/>
  <c r="C40" i="1"/>
  <c r="G52" i="1"/>
  <c r="B49" i="1"/>
  <c r="B40" i="1"/>
  <c r="G46" i="1"/>
  <c r="F58" i="1"/>
  <c r="F57" i="1"/>
  <c r="A57" i="1"/>
  <c r="E58" i="1"/>
  <c r="E54" i="1"/>
  <c r="F52" i="1"/>
  <c r="E52" i="1"/>
  <c r="E46" i="1"/>
  <c r="F40" i="1"/>
  <c r="F4" i="1"/>
  <c r="E59" i="1" l="1"/>
  <c r="G58" i="1"/>
  <c r="G84" i="1"/>
  <c r="G81" i="1"/>
  <c r="G80" i="1"/>
  <c r="G79" i="1"/>
  <c r="G78" i="1"/>
  <c r="G73" i="1"/>
  <c r="G72" i="1"/>
  <c r="G71" i="1"/>
  <c r="G70" i="1"/>
  <c r="A70" i="1" l="1"/>
  <c r="F70" i="1"/>
  <c r="E71" i="1" s="1"/>
  <c r="F71" i="1" s="1"/>
  <c r="A40" i="1"/>
  <c r="E41" i="1"/>
  <c r="A3" i="1"/>
  <c r="E5" i="1"/>
  <c r="F5" i="1" l="1"/>
  <c r="E6" i="1" s="1"/>
  <c r="F6" i="1" s="1"/>
  <c r="E7" i="1" s="1"/>
  <c r="F7" i="1" s="1"/>
  <c r="G40" i="1"/>
  <c r="G4" i="1"/>
  <c r="E72" i="1"/>
  <c r="F41" i="1"/>
  <c r="E8" i="1" l="1"/>
  <c r="F8" i="1" s="1"/>
  <c r="G7" i="1"/>
  <c r="G5" i="1"/>
  <c r="E10" i="1"/>
  <c r="G10" i="1" s="1"/>
  <c r="G8" i="1"/>
  <c r="E42" i="1"/>
  <c r="F42" i="1" s="1"/>
  <c r="G41" i="1"/>
  <c r="G6" i="1"/>
  <c r="F72" i="1"/>
  <c r="E73" i="1" s="1"/>
  <c r="F73" i="1" s="1"/>
  <c r="E11" i="1"/>
  <c r="A10" i="1"/>
  <c r="B70" i="1" l="1"/>
  <c r="E75" i="1"/>
  <c r="F75" i="1" s="1"/>
  <c r="E78" i="1" s="1"/>
  <c r="E43" i="1"/>
  <c r="F43" i="1" s="1"/>
  <c r="G42" i="1"/>
  <c r="G11" i="1"/>
  <c r="F78" i="1" l="1"/>
  <c r="E79" i="1" s="1"/>
  <c r="F79" i="1" s="1"/>
  <c r="E80" i="1" s="1"/>
  <c r="F80" i="1" s="1"/>
  <c r="E81" i="1" s="1"/>
  <c r="F81" i="1" s="1"/>
  <c r="A78" i="1"/>
  <c r="G43" i="1"/>
  <c r="E12" i="1"/>
  <c r="F46" i="1" l="1"/>
  <c r="E49" i="1" s="1"/>
  <c r="E84" i="1"/>
  <c r="B78" i="1"/>
  <c r="F12" i="1"/>
  <c r="G12" i="1" s="1"/>
  <c r="F49" i="1" l="1"/>
  <c r="A49" i="1"/>
  <c r="E13" i="1"/>
  <c r="F13" i="1" s="1"/>
  <c r="E50" i="1" l="1"/>
  <c r="F50" i="1" s="1"/>
  <c r="G49" i="1"/>
  <c r="E51" i="1" l="1"/>
  <c r="F51" i="1" s="1"/>
  <c r="G50" i="1"/>
  <c r="E15" i="1"/>
  <c r="G13" i="1"/>
  <c r="B10" i="1"/>
  <c r="C10" i="1" s="1"/>
  <c r="G51" i="1" l="1"/>
  <c r="F15" i="1"/>
  <c r="G15" i="1" s="1"/>
  <c r="E18" i="1" l="1"/>
  <c r="F18" i="1" s="1"/>
  <c r="A18" i="1" l="1"/>
  <c r="E19" i="1"/>
  <c r="F19" i="1" s="1"/>
  <c r="G18" i="1"/>
  <c r="E20" i="1" l="1"/>
  <c r="F20" i="1" s="1"/>
  <c r="G19" i="1"/>
  <c r="E21" i="1" l="1"/>
  <c r="F21" i="1" s="1"/>
  <c r="G20" i="1"/>
  <c r="B18" i="1" l="1"/>
  <c r="C18" i="1" s="1"/>
  <c r="E22" i="1"/>
  <c r="F22" i="1" s="1"/>
  <c r="G21" i="1"/>
  <c r="G22" i="1" l="1"/>
  <c r="E24" i="1"/>
  <c r="F24" i="1" s="1"/>
  <c r="G24" i="1"/>
  <c r="E26" i="1"/>
  <c r="F26" i="1" l="1"/>
  <c r="E29" i="1" s="1"/>
  <c r="F29" i="1" s="1"/>
  <c r="B27" i="1" s="1"/>
  <c r="A27" i="1"/>
  <c r="G26" i="1" l="1"/>
  <c r="C27" i="1"/>
  <c r="E31" i="1"/>
  <c r="G29" i="1"/>
  <c r="F31" i="1" l="1"/>
  <c r="G31" i="1" s="1"/>
  <c r="B54" i="1"/>
  <c r="F54" i="1"/>
  <c r="C54" i="1" s="1"/>
  <c r="E57" i="1" l="1"/>
  <c r="G54" i="1"/>
  <c r="G57" i="1" l="1"/>
  <c r="F59" i="1"/>
  <c r="E60" i="1" l="1"/>
  <c r="F60" i="1" s="1"/>
  <c r="G59" i="1"/>
  <c r="G60" i="1" l="1"/>
  <c r="E61" i="1"/>
  <c r="F61" i="1" s="1"/>
  <c r="E62" i="1" s="1"/>
  <c r="F62" i="1" s="1"/>
  <c r="B57" i="1" l="1"/>
  <c r="G62" i="1"/>
  <c r="G61" i="1"/>
</calcChain>
</file>

<file path=xl/sharedStrings.xml><?xml version="1.0" encoding="utf-8"?>
<sst xmlns="http://schemas.openxmlformats.org/spreadsheetml/2006/main" count="182" uniqueCount="120">
  <si>
    <t xml:space="preserve">Introduction </t>
  </si>
  <si>
    <t>V Sossi</t>
  </si>
  <si>
    <t>J Pior</t>
  </si>
  <si>
    <t>Coffe break</t>
  </si>
  <si>
    <t>Multimodality in the context of understanding of  brain function in psychiatry/addiction</t>
  </si>
  <si>
    <t>R Gunn</t>
  </si>
  <si>
    <t>Tradeoffs between Full Kinetic Modeling and Simplified Approaches in Neuropsychiatric PET</t>
  </si>
  <si>
    <t>R Carson</t>
  </si>
  <si>
    <t xml:space="preserve">Session 1 </t>
  </si>
  <si>
    <t>Session 2</t>
  </si>
  <si>
    <t>Duration</t>
  </si>
  <si>
    <t>Lunch/beach time</t>
  </si>
  <si>
    <t>Session 3</t>
  </si>
  <si>
    <t>Session 5</t>
  </si>
  <si>
    <t>Oncology</t>
  </si>
  <si>
    <t>Multimodality as realted to brain cancer</t>
  </si>
  <si>
    <t>Design considerations for (clinical) brain dedicated PET/MR and PET/CT systems”</t>
  </si>
  <si>
    <t>C Levin</t>
  </si>
  <si>
    <t>TOF in brain imaging: advanced and impact</t>
  </si>
  <si>
    <t>P lecoq</t>
  </si>
  <si>
    <t>Development of photodetectors for the next generation of TOF PET scanners</t>
  </si>
  <si>
    <t>Front-end readout, Data Acquisition and ASICs for the next generation TOF PET scanners</t>
  </si>
  <si>
    <t xml:space="preserve">Session 4 </t>
  </si>
  <si>
    <t xml:space="preserve">Posters and reception </t>
  </si>
  <si>
    <t>Session 6</t>
  </si>
  <si>
    <t>Role of imaging in radiation therapy/theranostics</t>
  </si>
  <si>
    <t>Session 7</t>
  </si>
  <si>
    <t>Introduction into the topic of spectral/photon counting CT in clinical (neuro)application</t>
  </si>
  <si>
    <t>R Lecomte</t>
  </si>
  <si>
    <t>J Nuyts</t>
  </si>
  <si>
    <r>
      <t>Ad</t>
    </r>
    <r>
      <rPr>
        <sz val="10"/>
        <color theme="1" tint="4.9989318521683403E-2"/>
        <rFont val="Calibri (Body)"/>
      </rPr>
      <t>vanced image reconstruction/how much can AI ‘compensate' for lower dose</t>
    </r>
  </si>
  <si>
    <t xml:space="preserve">Radiomics and multi-modal analysis </t>
  </si>
  <si>
    <t>Brain to organs connnection</t>
  </si>
  <si>
    <t>whole-body kinetic modeling</t>
  </si>
  <si>
    <t>The explorer</t>
  </si>
  <si>
    <t>Upenn</t>
  </si>
  <si>
    <t>J Karp</t>
  </si>
  <si>
    <t>Vision of an efficient/low cost imaging and tracer/imaging distribution model ( includes access to cyclotrons/distribution of cyclotrons/ small ones vs larger one) – description of the major challenges encountered by developing countries</t>
  </si>
  <si>
    <t>Somebody from Pretoria</t>
  </si>
  <si>
    <t xml:space="preserve">Regulatory hurdles on data sharing </t>
  </si>
  <si>
    <t>CareMiBrain (PET) and MindView (PET/MR) – the i3M story</t>
  </si>
  <si>
    <t>Trimage</t>
  </si>
  <si>
    <t xml:space="preserve">Session 8 </t>
  </si>
  <si>
    <t>Mobile PET developments – brain imaging in motion</t>
  </si>
  <si>
    <t>S Majevski</t>
  </si>
  <si>
    <t>Lunch</t>
  </si>
  <si>
    <t xml:space="preserve">Summary and discussion - we could have more about initiatives. </t>
  </si>
  <si>
    <t>Session 9</t>
  </si>
  <si>
    <t>Session 10</t>
  </si>
  <si>
    <t>Session 11</t>
  </si>
  <si>
    <t xml:space="preserve">We have until 16:00 on the last day </t>
  </si>
  <si>
    <t>some panel discussion and wrap up</t>
  </si>
  <si>
    <t>Role of imaging in neurosurgery</t>
  </si>
  <si>
    <r>
      <t xml:space="preserve">Current status of brain tracers in the context of (i) other modalities and (ii) oncology - </t>
    </r>
    <r>
      <rPr>
        <sz val="12"/>
        <color rgb="FFFF0000"/>
        <rFont val="Calibri (Body)"/>
      </rPr>
      <t>maybe also animal models</t>
    </r>
  </si>
  <si>
    <t>Whole body imaging in the context of brain</t>
  </si>
  <si>
    <t xml:space="preserve">Accessibilty and data sharing </t>
  </si>
  <si>
    <t xml:space="preserve">Data harmonization </t>
  </si>
  <si>
    <t>PRESENCE confirmed</t>
  </si>
  <si>
    <t>y</t>
  </si>
  <si>
    <t>n</t>
  </si>
  <si>
    <t>Primary person to find speaker</t>
  </si>
  <si>
    <t>Invited</t>
  </si>
  <si>
    <t>Vision for the next 10 years</t>
  </si>
  <si>
    <t>JM Benloch/ Antonio Gonzales</t>
  </si>
  <si>
    <t>What we really need in the clinic</t>
  </si>
  <si>
    <t xml:space="preserve">Multimodality in the context of understanding of  brain function in health and dementia/neurodegeneration/brain trauma </t>
  </si>
  <si>
    <t>Rabiner</t>
  </si>
  <si>
    <t>Bridging scales with neuroimaging: challenges and opportunities (MRI talk)</t>
  </si>
  <si>
    <t>Current status of brain tracers in the context of (i) other modalities and (ii) neurodegeneration/brain trauma/psychiatry/addiction; new imaging biomarkers and drug targets including proteinpathy</t>
  </si>
  <si>
    <t xml:space="preserve">Tracers and other modalities </t>
  </si>
  <si>
    <t>Introduction/degeneration/addiction/trauma</t>
  </si>
  <si>
    <t>S Tavernier</t>
  </si>
  <si>
    <t>Round table</t>
  </si>
  <si>
    <t>PET (SPECT)technologies</t>
  </si>
  <si>
    <t>Role of animal models in neurodegeneration and drug development</t>
  </si>
  <si>
    <t>Boscherini</t>
  </si>
  <si>
    <t>Pfeiffer</t>
  </si>
  <si>
    <t xml:space="preserve">Neurobiology of cancer  - imaging as a priority in cancer  mamagement </t>
  </si>
  <si>
    <t>Fleitner</t>
  </si>
  <si>
    <t>Tayga</t>
  </si>
  <si>
    <t>Developments of the Helmet PET: past and future</t>
  </si>
  <si>
    <t>Spectral/photon counting/dual energy CT in neuro application</t>
  </si>
  <si>
    <t>Technical advances in preclinicial imaging</t>
  </si>
  <si>
    <t>Coffee break</t>
  </si>
  <si>
    <t>TUESDAY</t>
  </si>
  <si>
    <t>MONDAY</t>
  </si>
  <si>
    <t>WEDNESDAY</t>
  </si>
  <si>
    <t>Something with AI - maybe AI analysis of large data sets</t>
  </si>
  <si>
    <t>Dedicated  preclinical/ brain imagig systems /algorithms</t>
  </si>
  <si>
    <t xml:space="preserve">Other techniques/ analysis </t>
  </si>
  <si>
    <t>Revival of BGO with Cherenkov light</t>
  </si>
  <si>
    <t>R Pestojnik</t>
  </si>
  <si>
    <t>HERE WE COULD ADD INTRAOPERATIVE PROBES</t>
  </si>
  <si>
    <t xml:space="preserve">Preclinical AND ROUND TABLE </t>
  </si>
  <si>
    <t>SESSION DURATION</t>
  </si>
  <si>
    <t>?</t>
  </si>
  <si>
    <t>Gitte Moos Knudsen</t>
  </si>
  <si>
    <t>Pichler</t>
  </si>
  <si>
    <t>Herholz?</t>
  </si>
  <si>
    <t>This session will be modified according to the speakers we get.</t>
  </si>
  <si>
    <r>
      <rPr>
        <sz val="12"/>
        <color rgb="FFFF0000"/>
        <rFont val="Calibri (Body)"/>
      </rPr>
      <t>Roger to modify</t>
    </r>
    <r>
      <rPr>
        <sz val="12"/>
        <color theme="1"/>
        <rFont val="Calibri"/>
        <family val="2"/>
        <scheme val="minor"/>
      </rPr>
      <t xml:space="preserve"> </t>
    </r>
  </si>
  <si>
    <t>John</t>
  </si>
  <si>
    <t>York</t>
  </si>
  <si>
    <t>This could be taken out to make space for oral session</t>
  </si>
  <si>
    <t>Jones or somebody else?</t>
  </si>
  <si>
    <t xml:space="preserve">We can also take this out ang go directly to the summary and discussion </t>
  </si>
  <si>
    <t>Paul - adjust talk as you see fit</t>
  </si>
  <si>
    <t>Who contacts Borghi and Tavernier?</t>
  </si>
  <si>
    <t>K Herfert</t>
  </si>
  <si>
    <t>A del Guerra</t>
  </si>
  <si>
    <t>Peter</t>
  </si>
  <si>
    <t>Stan</t>
  </si>
  <si>
    <t>Buvat</t>
  </si>
  <si>
    <t xml:space="preserve">Neurostimulation with US </t>
  </si>
  <si>
    <t>MRI/EEG/TMS(?)</t>
  </si>
  <si>
    <t>K Whittingstall</t>
  </si>
  <si>
    <t>Jose-Maria</t>
  </si>
  <si>
    <t>Vesna</t>
  </si>
  <si>
    <t xml:space="preserve">Vesna </t>
  </si>
  <si>
    <t>Maybe Stan?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</si>
</sst>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 (Body)"/>
    </font>
    <font>
      <sz val="10"/>
      <color theme="1" tint="4.9989318521683403E-2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rgb="FFFF0000"/>
      <name val="Calibri (Body)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 Light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(Body)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0" fontId="0" fillId="0" borderId="0" xfId="0" applyNumberFormat="1"/>
    <xf numFmtId="164" fontId="0" fillId="0" borderId="0" xfId="0" applyNumberFormat="1"/>
    <xf numFmtId="18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64" fontId="0" fillId="0" borderId="0" xfId="0" applyNumberFormat="1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20" fontId="1" fillId="0" borderId="0" xfId="0" applyNumberFormat="1" applyFont="1"/>
    <xf numFmtId="0" fontId="0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10" fillId="0" borderId="0" xfId="0" applyFont="1"/>
    <xf numFmtId="164" fontId="0" fillId="0" borderId="0" xfId="0" applyNumberFormat="1" applyAlignment="1">
      <alignment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20" fontId="0" fillId="0" borderId="0" xfId="0" applyNumberForma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Fill="1" applyAlignment="1">
      <alignment wrapText="1"/>
    </xf>
    <xf numFmtId="0" fontId="12" fillId="0" borderId="0" xfId="0" applyFont="1"/>
    <xf numFmtId="0" fontId="13" fillId="0" borderId="0" xfId="0" applyFont="1"/>
    <xf numFmtId="0" fontId="0" fillId="0" borderId="0" xfId="0" applyFont="1" applyAlignment="1">
      <alignment wrapText="1"/>
    </xf>
    <xf numFmtId="0" fontId="2" fillId="0" borderId="0" xfId="0" applyFont="1"/>
    <xf numFmtId="16" fontId="0" fillId="0" borderId="0" xfId="0" applyNumberFormat="1"/>
    <xf numFmtId="0" fontId="11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0" xfId="0" applyFont="1" applyBorder="1" applyAlignment="1">
      <alignment vertical="center" wrapText="1"/>
    </xf>
    <xf numFmtId="0" fontId="0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90A5D-D1EB-4445-A37F-D2FBEA5DFC20}">
  <dimension ref="A1:R86"/>
  <sheetViews>
    <sheetView tabSelected="1" topLeftCell="D67" zoomScale="120" zoomScaleNormal="120" workbookViewId="0">
      <selection activeCell="O74" sqref="O74"/>
    </sheetView>
  </sheetViews>
  <sheetFormatPr baseColWidth="10" defaultRowHeight="16"/>
  <cols>
    <col min="1" max="1" width="11.5" bestFit="1" customWidth="1"/>
    <col min="2" max="2" width="11.33203125" bestFit="1" customWidth="1"/>
    <col min="4" max="4" width="29.33203125" customWidth="1"/>
    <col min="5" max="5" width="11.5" bestFit="1" customWidth="1"/>
    <col min="6" max="7" width="14" customWidth="1"/>
    <col min="8" max="8" width="11.1640625" customWidth="1"/>
    <col min="9" max="9" width="32.5" customWidth="1"/>
    <col min="11" max="11" width="14" customWidth="1"/>
  </cols>
  <sheetData>
    <row r="1" spans="1:14" ht="53" customHeight="1">
      <c r="A1" s="1" t="s">
        <v>85</v>
      </c>
      <c r="B1" s="36">
        <v>44081</v>
      </c>
      <c r="C1" s="5" t="s">
        <v>94</v>
      </c>
      <c r="L1" s="22" t="s">
        <v>60</v>
      </c>
      <c r="M1" s="23" t="s">
        <v>61</v>
      </c>
      <c r="N1" s="23" t="s">
        <v>57</v>
      </c>
    </row>
    <row r="2" spans="1:14">
      <c r="A2" s="1" t="s">
        <v>8</v>
      </c>
    </row>
    <row r="3" spans="1:14" ht="34">
      <c r="A3" s="6">
        <f>E4</f>
        <v>0.33333333333333331</v>
      </c>
      <c r="B3" s="6">
        <f>F7</f>
        <v>0.4201388888888889</v>
      </c>
      <c r="C3" s="3" t="str">
        <f t="shared" ref="C3" si="0">TEXT(B3-A3,"h:mm")</f>
        <v>2:05</v>
      </c>
      <c r="D3" s="14" t="s">
        <v>70</v>
      </c>
      <c r="G3" t="s">
        <v>10</v>
      </c>
    </row>
    <row r="4" spans="1:14">
      <c r="E4" s="3">
        <v>0.33333333333333331</v>
      </c>
      <c r="F4" s="3">
        <f>E4+TIME(0,20,0)</f>
        <v>0.34722222222222221</v>
      </c>
      <c r="G4" s="3" t="str">
        <f>TEXT(F4-E4,"h:mm")</f>
        <v>0:20</v>
      </c>
      <c r="H4">
        <v>1.1000000000000001</v>
      </c>
      <c r="I4" t="s">
        <v>0</v>
      </c>
      <c r="K4" t="s">
        <v>1</v>
      </c>
      <c r="M4" t="s">
        <v>58</v>
      </c>
      <c r="N4" t="s">
        <v>58</v>
      </c>
    </row>
    <row r="5" spans="1:14" ht="17">
      <c r="E5" s="3">
        <f>F4</f>
        <v>0.34722222222222221</v>
      </c>
      <c r="F5" s="3">
        <f>E5+TIME(0,30,0)</f>
        <v>0.36805555555555552</v>
      </c>
      <c r="G5" s="3" t="str">
        <f>TEXT(F5-E5,"h:mm")</f>
        <v>0:30</v>
      </c>
      <c r="H5">
        <v>1.2</v>
      </c>
      <c r="I5" s="5" t="s">
        <v>64</v>
      </c>
      <c r="K5" t="s">
        <v>2</v>
      </c>
      <c r="M5" t="s">
        <v>58</v>
      </c>
      <c r="N5" t="s">
        <v>58</v>
      </c>
    </row>
    <row r="6" spans="1:14" ht="45">
      <c r="E6" s="3">
        <f>F5</f>
        <v>0.36805555555555552</v>
      </c>
      <c r="F6" s="3">
        <f>E6+TIME(0,40,0)</f>
        <v>0.39583333333333331</v>
      </c>
      <c r="G6" s="3" t="str">
        <f>TEXT(F6-E6,"h:mm")</f>
        <v>0:40</v>
      </c>
      <c r="H6">
        <v>1.3</v>
      </c>
      <c r="I6" s="7" t="s">
        <v>65</v>
      </c>
      <c r="K6" t="s">
        <v>98</v>
      </c>
      <c r="L6" s="20"/>
      <c r="M6" t="s">
        <v>58</v>
      </c>
      <c r="N6" t="s">
        <v>59</v>
      </c>
    </row>
    <row r="7" spans="1:14" ht="30">
      <c r="E7" s="3">
        <f>F6</f>
        <v>0.39583333333333331</v>
      </c>
      <c r="F7" s="3">
        <f>E7+TIME(0,35,0)</f>
        <v>0.4201388888888889</v>
      </c>
      <c r="G7" s="3" t="str">
        <f>TEXT(F7-E7,"h:mm")</f>
        <v>0:35</v>
      </c>
      <c r="H7">
        <v>1.4</v>
      </c>
      <c r="I7" s="8" t="s">
        <v>4</v>
      </c>
      <c r="K7" t="s">
        <v>66</v>
      </c>
    </row>
    <row r="8" spans="1:14">
      <c r="A8" s="32" t="s">
        <v>3</v>
      </c>
      <c r="E8" s="6">
        <f>F7</f>
        <v>0.4201388888888889</v>
      </c>
      <c r="F8" s="6">
        <f>E8+TIME(0,30,0)</f>
        <v>0.44097222222222221</v>
      </c>
      <c r="G8" s="3" t="str">
        <f>TEXT(F8-E8,"h:mm")</f>
        <v>0:30</v>
      </c>
      <c r="H8" s="1"/>
    </row>
    <row r="9" spans="1:14" ht="17">
      <c r="A9" s="1" t="s">
        <v>9</v>
      </c>
      <c r="D9" s="14" t="s">
        <v>69</v>
      </c>
      <c r="E9" s="6"/>
      <c r="F9" s="6"/>
      <c r="G9" s="6"/>
      <c r="H9" s="1"/>
    </row>
    <row r="10" spans="1:14" ht="102">
      <c r="A10" s="6">
        <f>E10</f>
        <v>0.44097222222222221</v>
      </c>
      <c r="B10" s="6">
        <f>F13</f>
        <v>0.52777777777777779</v>
      </c>
      <c r="C10" s="3" t="str">
        <f t="shared" ref="C10" si="1">TEXT(B10-A10,"h:mm")</f>
        <v>2:05</v>
      </c>
      <c r="E10" s="3">
        <f>F8</f>
        <v>0.44097222222222221</v>
      </c>
      <c r="F10" s="3">
        <f>E10+TIME(0,30,0)</f>
        <v>0.46180555555555552</v>
      </c>
      <c r="G10" s="3" t="str">
        <f>TEXT(F10-E10,"h:mm")</f>
        <v>0:30</v>
      </c>
      <c r="H10">
        <v>2.1</v>
      </c>
      <c r="I10" s="5" t="s">
        <v>68</v>
      </c>
      <c r="K10" t="s">
        <v>5</v>
      </c>
      <c r="M10" t="s">
        <v>58</v>
      </c>
      <c r="N10" t="s">
        <v>58</v>
      </c>
    </row>
    <row r="11" spans="1:14" ht="51">
      <c r="E11" s="3">
        <f>F10</f>
        <v>0.46180555555555552</v>
      </c>
      <c r="F11" s="3">
        <f>E11+TIME(0,30,0)</f>
        <v>0.48263888888888884</v>
      </c>
      <c r="G11" s="3" t="str">
        <f>TEXT(F11-E11,"h:mm")</f>
        <v>0:30</v>
      </c>
      <c r="H11">
        <v>2.2000000000000002</v>
      </c>
      <c r="I11" s="5" t="s">
        <v>6</v>
      </c>
      <c r="K11" t="s">
        <v>7</v>
      </c>
      <c r="M11" t="s">
        <v>58</v>
      </c>
      <c r="N11" t="s">
        <v>58</v>
      </c>
    </row>
    <row r="12" spans="1:14" ht="51">
      <c r="E12" s="3">
        <f>F11</f>
        <v>0.48263888888888884</v>
      </c>
      <c r="F12" s="3">
        <f>E12+TIME(0,35,0)</f>
        <v>0.50694444444444442</v>
      </c>
      <c r="G12" s="3" t="str">
        <f>TEXT(F12-E12,"h:mm")</f>
        <v>0:35</v>
      </c>
      <c r="H12">
        <v>2.2999999999999998</v>
      </c>
      <c r="I12" s="5" t="s">
        <v>67</v>
      </c>
      <c r="L12" s="21" t="s">
        <v>117</v>
      </c>
    </row>
    <row r="13" spans="1:14">
      <c r="E13" s="3">
        <f>F12</f>
        <v>0.50694444444444442</v>
      </c>
      <c r="F13" s="3">
        <f>E13+TIME(0,30,0)</f>
        <v>0.52777777777777779</v>
      </c>
      <c r="G13" s="3" t="str">
        <f>TEXT(F13-E13,"h:mm")</f>
        <v>0:30</v>
      </c>
      <c r="H13">
        <v>2.4</v>
      </c>
      <c r="I13" s="9" t="s">
        <v>114</v>
      </c>
      <c r="K13" s="40" t="s">
        <v>115</v>
      </c>
      <c r="M13" t="s">
        <v>58</v>
      </c>
      <c r="N13" t="s">
        <v>58</v>
      </c>
    </row>
    <row r="14" spans="1:14" ht="17">
      <c r="H14" s="4">
        <v>2.5</v>
      </c>
      <c r="I14" s="5" t="s">
        <v>113</v>
      </c>
      <c r="L14" s="20" t="s">
        <v>116</v>
      </c>
    </row>
    <row r="15" spans="1:14">
      <c r="A15" s="32" t="s">
        <v>11</v>
      </c>
      <c r="E15" s="6">
        <f>F13</f>
        <v>0.52777777777777779</v>
      </c>
      <c r="F15" s="6">
        <f>E15+TIME(1,55,0)</f>
        <v>0.60763888888888884</v>
      </c>
      <c r="G15" s="3" t="str">
        <f>TEXT(F15-E15,"h:mm")</f>
        <v>1:55</v>
      </c>
    </row>
    <row r="17" spans="1:15">
      <c r="A17" s="1" t="s">
        <v>12</v>
      </c>
      <c r="B17" s="1"/>
      <c r="D17" s="1" t="s">
        <v>73</v>
      </c>
    </row>
    <row r="18" spans="1:15" ht="51">
      <c r="A18" s="6">
        <f>E18</f>
        <v>0.60763888888888884</v>
      </c>
      <c r="B18" s="6">
        <f>F21</f>
        <v>0.6631944444444442</v>
      </c>
      <c r="C18" s="3" t="str">
        <f t="shared" ref="C18" si="2">TEXT(B18-A18,"h:mm")</f>
        <v>1:20</v>
      </c>
      <c r="E18" s="3">
        <f>F15</f>
        <v>0.60763888888888884</v>
      </c>
      <c r="F18" s="3">
        <f>E18+TIME(0,20,0)</f>
        <v>0.62152777777777768</v>
      </c>
      <c r="G18" s="3" t="str">
        <f>TEXT(F18-E18,"h:mm")</f>
        <v>0:20</v>
      </c>
      <c r="H18">
        <v>3.1</v>
      </c>
      <c r="I18" s="5" t="s">
        <v>16</v>
      </c>
      <c r="K18" t="s">
        <v>17</v>
      </c>
      <c r="L18" s="21"/>
      <c r="M18" t="s">
        <v>58</v>
      </c>
      <c r="N18" t="s">
        <v>58</v>
      </c>
    </row>
    <row r="19" spans="1:15">
      <c r="E19" s="3">
        <f>F18</f>
        <v>0.62152777777777768</v>
      </c>
      <c r="F19" s="3">
        <f>E19+TIME(0,20,0)</f>
        <v>0.63541666666666652</v>
      </c>
      <c r="G19" s="3" t="str">
        <f t="shared" ref="G19:G31" si="3">TEXT(F19-E19,"h:mm")</f>
        <v>0:20</v>
      </c>
      <c r="H19">
        <v>3.2</v>
      </c>
      <c r="I19" s="10" t="s">
        <v>18</v>
      </c>
      <c r="K19" t="s">
        <v>19</v>
      </c>
      <c r="L19" s="21"/>
      <c r="M19" t="s">
        <v>58</v>
      </c>
      <c r="N19" t="s">
        <v>58</v>
      </c>
      <c r="O19" s="20" t="s">
        <v>106</v>
      </c>
    </row>
    <row r="20" spans="1:15" ht="30">
      <c r="E20" s="3">
        <f>F19</f>
        <v>0.63541666666666652</v>
      </c>
      <c r="F20" s="3">
        <f>E20+TIME(0,20,0)</f>
        <v>0.64930555555555536</v>
      </c>
      <c r="G20" s="3" t="str">
        <f t="shared" si="3"/>
        <v>0:20</v>
      </c>
      <c r="H20">
        <v>3.3</v>
      </c>
      <c r="I20" s="11" t="s">
        <v>20</v>
      </c>
      <c r="L20" s="21" t="s">
        <v>116</v>
      </c>
      <c r="M20" t="s">
        <v>59</v>
      </c>
      <c r="O20" s="20" t="s">
        <v>107</v>
      </c>
    </row>
    <row r="21" spans="1:15" ht="51">
      <c r="E21" s="3">
        <f>F20</f>
        <v>0.64930555555555536</v>
      </c>
      <c r="F21" s="3">
        <f>E21+TIME(0,20,0)</f>
        <v>0.6631944444444442</v>
      </c>
      <c r="G21" s="3" t="str">
        <f t="shared" si="3"/>
        <v>0:20</v>
      </c>
      <c r="H21">
        <v>3.4</v>
      </c>
      <c r="I21" s="5" t="s">
        <v>21</v>
      </c>
      <c r="K21" t="s">
        <v>71</v>
      </c>
      <c r="L21" s="21"/>
      <c r="M21" t="s">
        <v>58</v>
      </c>
    </row>
    <row r="22" spans="1:15">
      <c r="E22" s="3">
        <f>F21</f>
        <v>0.6631944444444442</v>
      </c>
      <c r="F22" s="3">
        <f>E22+TIME(0,20,0)</f>
        <v>0.67708333333333304</v>
      </c>
      <c r="G22" s="3" t="str">
        <f t="shared" si="3"/>
        <v>0:20</v>
      </c>
      <c r="H22">
        <v>3.5</v>
      </c>
      <c r="I22" s="35" t="s">
        <v>90</v>
      </c>
      <c r="K22" t="s">
        <v>91</v>
      </c>
      <c r="L22" s="21"/>
      <c r="M22" t="s">
        <v>58</v>
      </c>
      <c r="N22" t="s">
        <v>58</v>
      </c>
    </row>
    <row r="23" spans="1:15">
      <c r="E23" s="3"/>
      <c r="F23" s="3"/>
      <c r="G23" s="3"/>
      <c r="I23" s="35"/>
      <c r="L23" s="21"/>
    </row>
    <row r="24" spans="1:15">
      <c r="A24" s="32" t="s">
        <v>3</v>
      </c>
      <c r="B24" s="1"/>
      <c r="C24" s="1"/>
      <c r="D24" s="1"/>
      <c r="E24" s="6">
        <f>F22</f>
        <v>0.67708333333333304</v>
      </c>
      <c r="F24" s="6">
        <f>E24+TIME(0,30,0)</f>
        <v>0.69791666666666641</v>
      </c>
      <c r="G24" s="3" t="str">
        <f t="shared" si="3"/>
        <v>0:30</v>
      </c>
      <c r="L24" s="21"/>
    </row>
    <row r="25" spans="1:15">
      <c r="G25" s="3"/>
      <c r="L25" s="21"/>
    </row>
    <row r="26" spans="1:15" ht="51">
      <c r="A26" s="1" t="s">
        <v>22</v>
      </c>
      <c r="D26" s="1" t="s">
        <v>93</v>
      </c>
      <c r="E26" s="12">
        <f>F24</f>
        <v>0.69791666666666641</v>
      </c>
      <c r="F26" s="12">
        <f>E26+TIME(0,25,0)</f>
        <v>0.71527777777777757</v>
      </c>
      <c r="G26" s="3" t="str">
        <f t="shared" si="3"/>
        <v>0:25</v>
      </c>
      <c r="H26">
        <v>4.0999999999999996</v>
      </c>
      <c r="I26" s="5" t="s">
        <v>74</v>
      </c>
      <c r="K26" t="s">
        <v>108</v>
      </c>
      <c r="L26" s="21"/>
      <c r="M26" t="s">
        <v>58</v>
      </c>
      <c r="N26" t="s">
        <v>58</v>
      </c>
    </row>
    <row r="27" spans="1:15">
      <c r="A27" s="6">
        <f>E26</f>
        <v>0.69791666666666641</v>
      </c>
      <c r="B27" s="6">
        <f>F29</f>
        <v>0.74652777777777757</v>
      </c>
      <c r="C27" s="3" t="str">
        <f t="shared" ref="C27" si="4">TEXT(B27-A27,"h:mm")</f>
        <v>1:10</v>
      </c>
      <c r="E27" s="3"/>
      <c r="F27" s="3"/>
      <c r="G27" s="3"/>
      <c r="L27" s="21"/>
    </row>
    <row r="28" spans="1:15">
      <c r="L28" s="21"/>
    </row>
    <row r="29" spans="1:15">
      <c r="A29" s="6"/>
      <c r="B29" s="6"/>
      <c r="E29" s="3">
        <f>F26</f>
        <v>0.71527777777777757</v>
      </c>
      <c r="F29" s="3">
        <f>E29+TIME(0,45,0)</f>
        <v>0.74652777777777757</v>
      </c>
      <c r="G29" s="3" t="str">
        <f t="shared" si="3"/>
        <v>0:45</v>
      </c>
      <c r="H29">
        <v>4.2</v>
      </c>
      <c r="I29" t="s">
        <v>72</v>
      </c>
      <c r="L29" s="21"/>
      <c r="M29" t="s">
        <v>58</v>
      </c>
      <c r="N29" t="s">
        <v>58</v>
      </c>
    </row>
    <row r="30" spans="1:15">
      <c r="G30" s="3"/>
      <c r="L30" s="21"/>
    </row>
    <row r="31" spans="1:15">
      <c r="A31" s="1" t="s">
        <v>13</v>
      </c>
      <c r="D31" s="1" t="s">
        <v>23</v>
      </c>
      <c r="E31" s="3">
        <f>F29</f>
        <v>0.74652777777777757</v>
      </c>
      <c r="F31" s="3">
        <f>E31+TIME(1,10,0)</f>
        <v>0.79513888888888873</v>
      </c>
      <c r="G31" s="3" t="str">
        <f t="shared" si="3"/>
        <v>1:10</v>
      </c>
      <c r="L31" s="21"/>
    </row>
    <row r="32" spans="1:15">
      <c r="L32" s="21"/>
    </row>
    <row r="33" spans="1:14">
      <c r="L33" s="21"/>
    </row>
    <row r="34" spans="1:14">
      <c r="L34" s="21"/>
    </row>
    <row r="35" spans="1:14">
      <c r="L35" s="21"/>
    </row>
    <row r="36" spans="1:14">
      <c r="L36" s="21"/>
    </row>
    <row r="37" spans="1:14">
      <c r="L37" s="21"/>
    </row>
    <row r="38" spans="1:14">
      <c r="A38" s="1" t="s">
        <v>84</v>
      </c>
      <c r="B38" s="36">
        <v>44082</v>
      </c>
      <c r="L38" s="21"/>
    </row>
    <row r="39" spans="1:14">
      <c r="A39" s="1" t="s">
        <v>24</v>
      </c>
      <c r="D39" s="1" t="s">
        <v>14</v>
      </c>
      <c r="E39" t="s">
        <v>99</v>
      </c>
      <c r="L39" s="21"/>
    </row>
    <row r="40" spans="1:14" ht="34">
      <c r="A40" s="6">
        <f>E40</f>
        <v>0.33333333333333331</v>
      </c>
      <c r="B40" s="6">
        <f>F43</f>
        <v>0.41319444444444442</v>
      </c>
      <c r="C40" s="3" t="str">
        <f t="shared" ref="C40" si="5">TEXT(B40-A40,"h:mm")</f>
        <v>1:55</v>
      </c>
      <c r="E40" s="3">
        <v>0.33333333333333331</v>
      </c>
      <c r="F40" s="3">
        <f>E40+TIME(0,35,0)</f>
        <v>0.3576388888888889</v>
      </c>
      <c r="G40" s="3" t="str">
        <f t="shared" ref="G40:G46" si="6">TEXT(F40-E40,"h:mm")</f>
        <v>0:35</v>
      </c>
      <c r="H40">
        <v>6.1</v>
      </c>
      <c r="I40" s="31" t="s">
        <v>77</v>
      </c>
      <c r="K40" s="20"/>
      <c r="L40" s="21" t="s">
        <v>101</v>
      </c>
      <c r="M40" s="21"/>
    </row>
    <row r="41" spans="1:14">
      <c r="E41" s="3">
        <f>F40</f>
        <v>0.3576388888888889</v>
      </c>
      <c r="F41" s="3">
        <f>E41+TIME(0,30,0)</f>
        <v>0.37847222222222221</v>
      </c>
      <c r="G41" s="3" t="str">
        <f t="shared" si="6"/>
        <v>0:30</v>
      </c>
      <c r="H41">
        <v>6.2</v>
      </c>
      <c r="I41" t="s">
        <v>15</v>
      </c>
      <c r="K41" t="s">
        <v>97</v>
      </c>
      <c r="L41" s="21"/>
      <c r="M41" t="s">
        <v>58</v>
      </c>
      <c r="N41" t="s">
        <v>58</v>
      </c>
    </row>
    <row r="42" spans="1:14" ht="54" customHeight="1">
      <c r="E42" s="26">
        <f>F41</f>
        <v>0.37847222222222221</v>
      </c>
      <c r="F42" s="26">
        <f>E42+TIME(0,20,0)</f>
        <v>0.3923611111111111</v>
      </c>
      <c r="G42" s="26" t="str">
        <f t="shared" si="6"/>
        <v>0:20</v>
      </c>
      <c r="H42" s="23">
        <v>6.3</v>
      </c>
      <c r="I42" s="24" t="s">
        <v>53</v>
      </c>
      <c r="K42" s="23"/>
      <c r="L42" s="27"/>
    </row>
    <row r="43" spans="1:14">
      <c r="E43" s="3">
        <f>F42</f>
        <v>0.3923611111111111</v>
      </c>
      <c r="F43" s="3">
        <f>E43+TIME(0,30,0)</f>
        <v>0.41319444444444442</v>
      </c>
      <c r="G43" s="3" t="str">
        <f t="shared" si="6"/>
        <v>0:30</v>
      </c>
      <c r="H43">
        <v>6.4</v>
      </c>
      <c r="I43" t="s">
        <v>25</v>
      </c>
      <c r="L43" s="21" t="s">
        <v>101</v>
      </c>
    </row>
    <row r="44" spans="1:14">
      <c r="E44" s="3"/>
      <c r="F44" s="3"/>
      <c r="G44" s="3"/>
    </row>
    <row r="45" spans="1:14">
      <c r="E45" s="3"/>
      <c r="G45" s="3"/>
    </row>
    <row r="46" spans="1:14">
      <c r="A46" s="32" t="s">
        <v>3</v>
      </c>
      <c r="D46" s="1" t="s">
        <v>83</v>
      </c>
      <c r="E46" s="6">
        <f>F43</f>
        <v>0.41319444444444442</v>
      </c>
      <c r="F46" s="6">
        <f>E46+TIME(0,30,0)</f>
        <v>0.43402777777777773</v>
      </c>
      <c r="G46" s="3" t="str">
        <f t="shared" si="6"/>
        <v>0:30</v>
      </c>
    </row>
    <row r="48" spans="1:14">
      <c r="A48" s="1" t="s">
        <v>26</v>
      </c>
      <c r="B48" s="1"/>
      <c r="D48" s="1" t="s">
        <v>89</v>
      </c>
    </row>
    <row r="49" spans="1:18">
      <c r="A49" s="6">
        <f>E49</f>
        <v>0.43402777777777773</v>
      </c>
      <c r="B49" s="6">
        <f>F52</f>
        <v>0.51041666666666663</v>
      </c>
      <c r="C49" s="3" t="str">
        <f t="shared" ref="C49" si="7">TEXT(B49-A49,"h:mm")</f>
        <v>1:50</v>
      </c>
      <c r="E49" s="3">
        <f>F46</f>
        <v>0.43402777777777773</v>
      </c>
      <c r="F49" s="12">
        <f>E49+TIME(0,20,0)</f>
        <v>0.44791666666666663</v>
      </c>
      <c r="G49" s="3" t="str">
        <f t="shared" ref="G49:G52" si="8">TEXT(F49-E49,"h:mm")</f>
        <v>0:20</v>
      </c>
      <c r="H49">
        <v>7.1</v>
      </c>
      <c r="I49" t="s">
        <v>52</v>
      </c>
      <c r="K49" t="s">
        <v>75</v>
      </c>
      <c r="L49" s="21" t="s">
        <v>102</v>
      </c>
      <c r="M49" t="s">
        <v>58</v>
      </c>
    </row>
    <row r="50" spans="1:18" ht="51">
      <c r="E50" s="3">
        <f>F49</f>
        <v>0.44791666666666663</v>
      </c>
      <c r="F50" s="3">
        <f>E50+TIME(0,30,0)</f>
        <v>0.46874999999999994</v>
      </c>
      <c r="G50" s="3" t="str">
        <f t="shared" si="8"/>
        <v>0:30</v>
      </c>
      <c r="H50">
        <v>7.2</v>
      </c>
      <c r="I50" s="5" t="s">
        <v>27</v>
      </c>
      <c r="K50" t="s">
        <v>76</v>
      </c>
      <c r="L50" s="21" t="s">
        <v>102</v>
      </c>
    </row>
    <row r="51" spans="1:18" ht="30">
      <c r="E51" s="3">
        <f>F50</f>
        <v>0.46874999999999994</v>
      </c>
      <c r="F51" s="3">
        <f>E51+TIME(0,30,0)</f>
        <v>0.48958333333333326</v>
      </c>
      <c r="G51" s="3" t="str">
        <f t="shared" si="8"/>
        <v>0:30</v>
      </c>
      <c r="H51">
        <v>7.3</v>
      </c>
      <c r="I51" s="37" t="s">
        <v>81</v>
      </c>
      <c r="K51" t="s">
        <v>78</v>
      </c>
      <c r="L51" s="20" t="s">
        <v>102</v>
      </c>
      <c r="M51" t="s">
        <v>58</v>
      </c>
      <c r="N51" t="s">
        <v>58</v>
      </c>
    </row>
    <row r="52" spans="1:18">
      <c r="E52" s="3">
        <f>F51</f>
        <v>0.48958333333333326</v>
      </c>
      <c r="F52" s="3">
        <f>E52+TIME(0,30,0)</f>
        <v>0.51041666666666663</v>
      </c>
      <c r="G52" s="3" t="str">
        <f t="shared" si="8"/>
        <v>0:30</v>
      </c>
      <c r="H52">
        <v>7.4</v>
      </c>
      <c r="I52" t="s">
        <v>31</v>
      </c>
      <c r="K52" t="s">
        <v>112</v>
      </c>
      <c r="M52" s="18" t="s">
        <v>58</v>
      </c>
      <c r="N52" s="18" t="s">
        <v>58</v>
      </c>
      <c r="O52" s="18"/>
      <c r="P52" s="18"/>
      <c r="Q52" s="18"/>
      <c r="R52" s="18"/>
    </row>
    <row r="53" spans="1:18">
      <c r="L53" s="18"/>
    </row>
    <row r="54" spans="1:18">
      <c r="A54" s="33" t="s">
        <v>45</v>
      </c>
      <c r="B54" s="3">
        <f>E54</f>
        <v>0.51041666666666663</v>
      </c>
      <c r="C54" s="3">
        <f>F54</f>
        <v>0.56597222222222221</v>
      </c>
      <c r="E54" s="6">
        <f>F52</f>
        <v>0.51041666666666663</v>
      </c>
      <c r="F54" s="6">
        <f>E54+TIME(1,20,0)</f>
        <v>0.56597222222222221</v>
      </c>
      <c r="G54" s="3" t="str">
        <f t="shared" ref="G54" si="9">TEXT(F54-E54,"h:mm")</f>
        <v>1:20</v>
      </c>
    </row>
    <row r="56" spans="1:18">
      <c r="A56" s="1" t="s">
        <v>42</v>
      </c>
      <c r="D56" s="1" t="s">
        <v>88</v>
      </c>
    </row>
    <row r="57" spans="1:18">
      <c r="A57" s="6">
        <f>E57</f>
        <v>0.56597222222222221</v>
      </c>
      <c r="B57" s="6">
        <f>F62</f>
        <v>0.65624999999999989</v>
      </c>
      <c r="C57" s="3" t="str">
        <f t="shared" ref="C57" si="10">TEXT(B57-A57,"h:mm")</f>
        <v>2:10</v>
      </c>
      <c r="E57" s="3">
        <f>F54</f>
        <v>0.56597222222222221</v>
      </c>
      <c r="F57" s="3">
        <f>E57+TIME(0,25,0)</f>
        <v>0.58333333333333337</v>
      </c>
      <c r="G57" s="3" t="str">
        <f>TEXT(F57-E57,"h:mm")</f>
        <v>0:25</v>
      </c>
      <c r="H57">
        <v>8.1</v>
      </c>
      <c r="I57" s="38" t="s">
        <v>82</v>
      </c>
      <c r="K57" s="17" t="s">
        <v>28</v>
      </c>
      <c r="M57" t="s">
        <v>58</v>
      </c>
      <c r="N57" t="s">
        <v>58</v>
      </c>
      <c r="O57" t="s">
        <v>100</v>
      </c>
    </row>
    <row r="58" spans="1:18" ht="30">
      <c r="D58" s="19"/>
      <c r="E58" s="3">
        <f>F57</f>
        <v>0.58333333333333337</v>
      </c>
      <c r="F58" s="3">
        <f>E58+TIME(0,25,0)</f>
        <v>0.60069444444444453</v>
      </c>
      <c r="G58" s="3" t="str">
        <f>TEXT(F58-E58,"h:mm")</f>
        <v>0:25</v>
      </c>
      <c r="I58" s="39" t="s">
        <v>30</v>
      </c>
      <c r="K58" t="s">
        <v>29</v>
      </c>
      <c r="M58" t="s">
        <v>58</v>
      </c>
      <c r="N58" t="s">
        <v>58</v>
      </c>
    </row>
    <row r="59" spans="1:18">
      <c r="E59" s="3">
        <f>F58</f>
        <v>0.60069444444444453</v>
      </c>
      <c r="F59" s="3">
        <f>E59+TIME(0,20,0)</f>
        <v>0.61458333333333337</v>
      </c>
      <c r="G59" s="3" t="str">
        <f t="shared" ref="G59:G62" si="11">TEXT(F59-E59,"h:mm")</f>
        <v>0:20</v>
      </c>
      <c r="H59">
        <v>8.1999999999999993</v>
      </c>
      <c r="I59" s="15" t="s">
        <v>40</v>
      </c>
      <c r="K59" t="s">
        <v>63</v>
      </c>
      <c r="M59" t="s">
        <v>58</v>
      </c>
      <c r="N59" t="s">
        <v>58</v>
      </c>
    </row>
    <row r="60" spans="1:18" ht="17">
      <c r="E60" s="3">
        <f>F59</f>
        <v>0.61458333333333337</v>
      </c>
      <c r="F60" s="3">
        <f>E60+TIME(0,20,0)</f>
        <v>0.62847222222222221</v>
      </c>
      <c r="G60" s="3" t="str">
        <f t="shared" si="11"/>
        <v>0:20</v>
      </c>
      <c r="H60">
        <v>8.3000000000000007</v>
      </c>
      <c r="I60" t="s">
        <v>41</v>
      </c>
      <c r="K60" s="34" t="s">
        <v>109</v>
      </c>
      <c r="L60" s="21"/>
      <c r="M60" t="s">
        <v>58</v>
      </c>
      <c r="N60" t="s">
        <v>58</v>
      </c>
    </row>
    <row r="61" spans="1:18">
      <c r="E61" s="3">
        <f>F60</f>
        <v>0.62847222222222221</v>
      </c>
      <c r="F61" s="3">
        <f>E61+TIME(0,20,0)</f>
        <v>0.64236111111111105</v>
      </c>
      <c r="G61" s="3" t="str">
        <f t="shared" si="11"/>
        <v>0:20</v>
      </c>
      <c r="H61">
        <v>8.4</v>
      </c>
      <c r="I61" s="15" t="s">
        <v>43</v>
      </c>
      <c r="K61" t="s">
        <v>44</v>
      </c>
      <c r="M61" t="s">
        <v>58</v>
      </c>
      <c r="N61" t="s">
        <v>58</v>
      </c>
    </row>
    <row r="62" spans="1:18">
      <c r="E62" s="3">
        <f>F61</f>
        <v>0.64236111111111105</v>
      </c>
      <c r="F62" s="3">
        <f>E62+TIME(0,20,0)</f>
        <v>0.65624999999999989</v>
      </c>
      <c r="G62" s="3" t="str">
        <f t="shared" si="11"/>
        <v>0:20</v>
      </c>
      <c r="H62">
        <v>8.5</v>
      </c>
      <c r="I62" t="s">
        <v>80</v>
      </c>
      <c r="K62" t="s">
        <v>79</v>
      </c>
      <c r="L62" s="20" t="s">
        <v>111</v>
      </c>
      <c r="M62" t="s">
        <v>59</v>
      </c>
    </row>
    <row r="64" spans="1:18">
      <c r="D64" t="s">
        <v>92</v>
      </c>
    </row>
    <row r="68" spans="1:15">
      <c r="A68" s="1" t="s">
        <v>86</v>
      </c>
      <c r="B68" s="36">
        <v>44083</v>
      </c>
    </row>
    <row r="69" spans="1:15">
      <c r="A69" s="1" t="s">
        <v>47</v>
      </c>
      <c r="D69" s="1" t="s">
        <v>54</v>
      </c>
    </row>
    <row r="70" spans="1:15">
      <c r="A70" s="2">
        <f>E70</f>
        <v>0.33333333333333331</v>
      </c>
      <c r="B70" s="2">
        <f>F73</f>
        <v>0.41671296296296295</v>
      </c>
      <c r="C70" s="3" t="str">
        <f t="shared" ref="C70" si="12">TEXT(B70-A70,"h:mm")</f>
        <v>2:00</v>
      </c>
      <c r="E70" s="2">
        <v>0.33333333333333331</v>
      </c>
      <c r="F70" s="2">
        <f>E70+TIME(0,30,1)</f>
        <v>0.35417824074074072</v>
      </c>
      <c r="G70" s="3" t="str">
        <f t="shared" ref="G70:G73" si="13">TEXT(F70-E70,"h:mm")</f>
        <v>0:30</v>
      </c>
      <c r="H70">
        <v>9.1</v>
      </c>
      <c r="I70" t="s">
        <v>32</v>
      </c>
      <c r="L70" s="21" t="s">
        <v>118</v>
      </c>
    </row>
    <row r="71" spans="1:15">
      <c r="E71" s="2">
        <f>F70</f>
        <v>0.35417824074074072</v>
      </c>
      <c r="F71" s="2">
        <f>E71+TIME(0,30,1)</f>
        <v>0.37502314814814813</v>
      </c>
      <c r="G71" s="3" t="str">
        <f t="shared" si="13"/>
        <v>0:30</v>
      </c>
      <c r="H71">
        <v>9.1999999999999993</v>
      </c>
      <c r="I71" s="13" t="s">
        <v>33</v>
      </c>
      <c r="K71" t="s">
        <v>7</v>
      </c>
      <c r="M71" t="s">
        <v>58</v>
      </c>
      <c r="N71" t="s">
        <v>58</v>
      </c>
    </row>
    <row r="72" spans="1:15">
      <c r="E72" s="2">
        <f>F71</f>
        <v>0.37502314814814813</v>
      </c>
      <c r="F72" s="2">
        <f>E72+TIME(0,30,1)</f>
        <v>0.39586805555555554</v>
      </c>
      <c r="G72" s="3" t="str">
        <f t="shared" si="13"/>
        <v>0:30</v>
      </c>
      <c r="H72">
        <v>9.3000000000000007</v>
      </c>
      <c r="I72" t="s">
        <v>34</v>
      </c>
      <c r="K72" t="s">
        <v>119</v>
      </c>
      <c r="L72" s="21"/>
      <c r="M72" t="s">
        <v>58</v>
      </c>
      <c r="N72" t="s">
        <v>59</v>
      </c>
    </row>
    <row r="73" spans="1:15">
      <c r="E73" s="2">
        <f>F72</f>
        <v>0.39586805555555554</v>
      </c>
      <c r="F73" s="2">
        <f>E73+TIME(0,30,1)</f>
        <v>0.41671296296296295</v>
      </c>
      <c r="G73" s="3" t="str">
        <f t="shared" si="13"/>
        <v>0:30</v>
      </c>
      <c r="H73">
        <v>9.4</v>
      </c>
      <c r="I73" t="s">
        <v>35</v>
      </c>
      <c r="K73" t="s">
        <v>36</v>
      </c>
      <c r="L73" s="21"/>
      <c r="M73" t="s">
        <v>58</v>
      </c>
      <c r="N73" t="s">
        <v>59</v>
      </c>
    </row>
    <row r="74" spans="1:15">
      <c r="L74" s="21"/>
    </row>
    <row r="75" spans="1:15" s="1" customFormat="1">
      <c r="A75" s="32" t="s">
        <v>3</v>
      </c>
      <c r="E75" s="16">
        <f>F73</f>
        <v>0.41671296296296295</v>
      </c>
      <c r="F75" s="16">
        <f>E75+TIME(0,30,1)</f>
        <v>0.43755787037037036</v>
      </c>
      <c r="L75" s="25"/>
    </row>
    <row r="76" spans="1:15">
      <c r="L76" s="21"/>
    </row>
    <row r="77" spans="1:15">
      <c r="A77" s="1" t="s">
        <v>48</v>
      </c>
      <c r="D77" s="1" t="s">
        <v>55</v>
      </c>
      <c r="L77" s="21"/>
    </row>
    <row r="78" spans="1:15" ht="90">
      <c r="A78" s="2">
        <f>E78</f>
        <v>0.43755787037037036</v>
      </c>
      <c r="B78" s="2">
        <f>F81</f>
        <v>0.52093749999999994</v>
      </c>
      <c r="C78" s="3" t="str">
        <f t="shared" ref="C78" si="14">TEXT(B78-A78,"h:mm")</f>
        <v>2:00</v>
      </c>
      <c r="E78" s="29">
        <f>F75</f>
        <v>0.43755787037037036</v>
      </c>
      <c r="F78" s="29">
        <f>E78+TIME(0,30,1)</f>
        <v>0.45840277777777777</v>
      </c>
      <c r="G78" s="26" t="str">
        <f t="shared" ref="G78:G81" si="15">TEXT(F78-E78,"h:mm")</f>
        <v>0:30</v>
      </c>
      <c r="H78" s="23">
        <v>10.1</v>
      </c>
      <c r="I78" s="30" t="s">
        <v>37</v>
      </c>
      <c r="J78" s="23"/>
      <c r="K78" s="22" t="s">
        <v>38</v>
      </c>
      <c r="L78" s="28" t="s">
        <v>101</v>
      </c>
      <c r="M78" t="s">
        <v>58</v>
      </c>
      <c r="N78" t="s">
        <v>59</v>
      </c>
    </row>
    <row r="79" spans="1:15">
      <c r="E79" s="2">
        <f>F78</f>
        <v>0.45840277777777777</v>
      </c>
      <c r="F79" s="2">
        <f>E79+TIME(0,30,1)</f>
        <v>0.47924768518518518</v>
      </c>
      <c r="G79" s="3" t="str">
        <f t="shared" si="15"/>
        <v>0:30</v>
      </c>
      <c r="H79">
        <v>10.199999999999999</v>
      </c>
      <c r="I79" t="s">
        <v>56</v>
      </c>
      <c r="K79" t="s">
        <v>96</v>
      </c>
      <c r="L79" s="20"/>
      <c r="M79" t="s">
        <v>58</v>
      </c>
      <c r="N79" t="s">
        <v>58</v>
      </c>
    </row>
    <row r="80" spans="1:15">
      <c r="E80" s="2">
        <f>F79</f>
        <v>0.47924768518518518</v>
      </c>
      <c r="F80" s="2">
        <f>E80+TIME(0,30,1)</f>
        <v>0.50009259259259253</v>
      </c>
      <c r="G80" s="3" t="str">
        <f t="shared" si="15"/>
        <v>0:30</v>
      </c>
      <c r="H80">
        <v>10.3</v>
      </c>
      <c r="I80" t="s">
        <v>39</v>
      </c>
      <c r="L80" s="21"/>
      <c r="O80" s="20" t="s">
        <v>103</v>
      </c>
    </row>
    <row r="81" spans="1:15">
      <c r="E81" s="2">
        <f>F80</f>
        <v>0.50009259259259253</v>
      </c>
      <c r="F81" s="2">
        <f>E81+TIME(0,30,1)</f>
        <v>0.52093749999999994</v>
      </c>
      <c r="G81" s="3" t="str">
        <f t="shared" si="15"/>
        <v>0:30</v>
      </c>
      <c r="H81">
        <v>10.4</v>
      </c>
      <c r="I81" t="s">
        <v>87</v>
      </c>
      <c r="L81" s="21" t="s">
        <v>110</v>
      </c>
    </row>
    <row r="82" spans="1:15">
      <c r="L82" s="21"/>
    </row>
    <row r="83" spans="1:15">
      <c r="A83" s="32" t="s">
        <v>45</v>
      </c>
      <c r="L83" s="21"/>
    </row>
    <row r="84" spans="1:15">
      <c r="A84" t="s">
        <v>49</v>
      </c>
      <c r="E84" s="2">
        <f>F81</f>
        <v>0.52093749999999994</v>
      </c>
      <c r="F84" s="2">
        <v>0.60416666666666663</v>
      </c>
      <c r="G84" s="3" t="str">
        <f t="shared" ref="G84" si="16">TEXT(F84-E84,"h:mm")</f>
        <v>1:59</v>
      </c>
      <c r="H84">
        <v>11.1</v>
      </c>
      <c r="I84" t="s">
        <v>62</v>
      </c>
      <c r="K84" s="17" t="s">
        <v>104</v>
      </c>
      <c r="M84" t="s">
        <v>59</v>
      </c>
      <c r="O84" s="21" t="s">
        <v>105</v>
      </c>
    </row>
    <row r="85" spans="1:15">
      <c r="H85">
        <v>11.2</v>
      </c>
      <c r="I85" t="s">
        <v>46</v>
      </c>
      <c r="K85" s="17" t="s">
        <v>95</v>
      </c>
      <c r="M85" t="s">
        <v>59</v>
      </c>
    </row>
    <row r="86" spans="1:15">
      <c r="A86" t="s">
        <v>50</v>
      </c>
      <c r="I86" t="s">
        <v>51</v>
      </c>
      <c r="L86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2020-02-05T20:45:51Z</dcterms:created>
  <dcterms:modified xsi:type="dcterms:W3CDTF">2020-03-03T19:17:14Z</dcterms:modified>
</cp:coreProperties>
</file>